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522890F-A3A8-4C1F-848E-B52B59C53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8" i="2" l="1"/>
  <c r="G4" i="2"/>
  <c r="G27" i="2"/>
  <c r="H8" i="2"/>
  <c r="G15" i="2"/>
  <c r="H5" i="2"/>
  <c r="H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E22" i="2"/>
  <c r="E21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H4" i="2" l="1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<sst xmlns="http://schemas.openxmlformats.org/spreadsheetml/2006/main" count="45" uniqueCount="32">
  <si>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</si>
  <si>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</si>
  <si>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</si>
  <si>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</si>
  <si>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</si>
  <si>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</si>
  <si>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</si>
  <si>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</si>
  <si>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</si>
  <si>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</si>
  <si>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</si>
  <si>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</si>
  <si>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</si>
  <si>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</si>
  <si>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</si>
  <si>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</si>
  <si>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</si>
  <si>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</si>
  <si>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</si>
  <si>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</si>
  <si>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</si>
  <si>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</si>
  <si>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</si>
  <si>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</si>
  <si>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</si>
  <si>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</si>
  <si>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</si>
  <si>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</si>
  <si>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ПАО "Совкомбанк"</t>
  </si>
  <si>
    <t>ПАО "Банк ПСБ"</t>
  </si>
  <si>
    <t>Использование лимита на 01.08.2025</t>
  </si>
  <si>
    <t>Свободный лимит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</si>
</sst>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K19" sqref="K19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7" t="s">
        <v>23</v>
      </c>
      <c r="C1" s="17"/>
      <c r="D1" s="17"/>
      <c r="E1" s="17"/>
      <c r="F1" s="17"/>
      <c r="G1" s="17"/>
      <c r="H1" s="17"/>
    </row>
    <row r="2" spans="2:8" ht="33" customHeight="1" x14ac:dyDescent="0.25">
      <c r="B2" s="16" t="s">
        <v>0</v>
      </c>
      <c r="C2" s="16" t="s">
        <v>1</v>
      </c>
      <c r="D2" s="16" t="s">
        <v>24</v>
      </c>
      <c r="E2" s="16"/>
      <c r="F2" s="16" t="s">
        <v>30</v>
      </c>
      <c r="G2" s="16"/>
      <c r="H2" s="10" t="s">
        <v>31</v>
      </c>
    </row>
    <row r="3" spans="2:8" ht="25.5" customHeight="1" x14ac:dyDescent="0.25">
      <c r="B3" s="16"/>
      <c r="C3" s="16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0.35524</v>
      </c>
      <c r="G4" s="8">
        <f>28690+47750+102000+30300+49950+19400+77150</f>
        <v>355240</v>
      </c>
      <c r="H4" s="9">
        <f>E4-G4</f>
        <v>644760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1" si="2">E5-G5</f>
        <v>60000</v>
      </c>
    </row>
    <row r="6" spans="2:8" ht="15" customHeight="1" x14ac:dyDescent="0.25">
      <c r="B6" s="5">
        <v>3</v>
      </c>
      <c r="C6" s="6" t="s">
        <v>29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 t="shared" si="1"/>
        <v>0.25</v>
      </c>
      <c r="G7" s="8">
        <v>25000</v>
      </c>
      <c r="H7" s="9">
        <f t="shared" si="2"/>
        <v>75000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f t="shared" si="1"/>
        <v>0.55000000000000004</v>
      </c>
      <c r="G8" s="8">
        <f>28000+22500-7500+12000</f>
        <v>55000</v>
      </c>
      <c r="H8" s="9">
        <f t="shared" si="2"/>
        <v>45000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26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0.13827826086956521</v>
      </c>
      <c r="G15" s="8">
        <f>3540+28264</f>
        <v>31804</v>
      </c>
      <c r="H15" s="9">
        <f t="shared" si="2"/>
        <v>198196</v>
      </c>
    </row>
    <row r="16" spans="2:8" ht="15" customHeight="1" x14ac:dyDescent="0.25">
      <c r="B16" s="5">
        <v>13</v>
      </c>
      <c r="C16" s="6" t="s">
        <v>17</v>
      </c>
      <c r="D16" s="7">
        <f t="shared" si="0"/>
        <v>8.8787672239118182E-2</v>
      </c>
      <c r="E16" s="8">
        <v>700000</v>
      </c>
      <c r="F16" s="7">
        <f t="shared" si="1"/>
        <v>4.2857142857142859E-3</v>
      </c>
      <c r="G16" s="8">
        <v>3000</v>
      </c>
      <c r="H16" s="9">
        <f t="shared" si="2"/>
        <v>697000</v>
      </c>
    </row>
    <row r="17" spans="2:8" ht="15" customHeight="1" x14ac:dyDescent="0.25">
      <c r="B17" s="5">
        <v>14</v>
      </c>
      <c r="C17" s="6" t="s">
        <v>27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21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22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28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8" t="s">
        <v>2</v>
      </c>
      <c r="C21" s="18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9" t="s">
        <v>3</v>
      </c>
      <c r="C22" s="19"/>
      <c r="D22" s="13">
        <f>SUM(D4:D21)</f>
        <v>0.99999999999999989</v>
      </c>
      <c r="E22" s="14">
        <f>SUM(E4:E21)</f>
        <v>7883977.3849999998</v>
      </c>
      <c r="F22" s="13">
        <f>G22/E22</f>
        <v>5.9620160871377233E-2</v>
      </c>
      <c r="G22" s="14">
        <f>SUM(G4:G21)</f>
        <v>470044</v>
      </c>
      <c r="H22" s="15">
        <f t="shared" ref="H22" si="3">E22-G22</f>
        <v>7413933.3849999998</v>
      </c>
    </row>
    <row r="23" spans="2:8" x14ac:dyDescent="0.25">
      <c r="E23" s="4"/>
      <c r="F23" s="4"/>
    </row>
    <row r="24" spans="2:8" ht="33" customHeight="1" x14ac:dyDescent="0.25">
      <c r="B24" s="17" t="s">
        <v>25</v>
      </c>
      <c r="C24" s="17"/>
      <c r="D24" s="17"/>
      <c r="E24" s="17"/>
      <c r="F24" s="17"/>
      <c r="G24" s="17"/>
      <c r="H24" s="17"/>
    </row>
    <row r="25" spans="2:8" ht="28.5" customHeight="1" x14ac:dyDescent="0.25">
      <c r="B25" s="16" t="s">
        <v>0</v>
      </c>
      <c r="C25" s="16" t="s">
        <v>19</v>
      </c>
      <c r="D25" s="16" t="s">
        <v>24</v>
      </c>
      <c r="E25" s="16"/>
      <c r="F25" s="16" t="s">
        <v>30</v>
      </c>
      <c r="G25" s="16"/>
      <c r="H25" s="10" t="s">
        <v>31</v>
      </c>
    </row>
    <row r="26" spans="2:8" ht="36" x14ac:dyDescent="0.25">
      <c r="B26" s="16"/>
      <c r="C26" s="16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20</v>
      </c>
      <c r="D27" s="7">
        <f>E27/$E$30</f>
        <v>0.11098397957908095</v>
      </c>
      <c r="E27" s="8">
        <v>100000</v>
      </c>
      <c r="F27" s="7">
        <f>G27/E27</f>
        <v>0.12344239999999999</v>
      </c>
      <c r="G27" s="8">
        <f>5395+295+1577.24+1110+3967</f>
        <v>12344.24</v>
      </c>
      <c r="H27" s="9">
        <f>E27-G27</f>
        <v>87655.76</v>
      </c>
    </row>
    <row r="28" spans="2:8" ht="15" customHeight="1" x14ac:dyDescent="0.25">
      <c r="B28" s="5">
        <v>2</v>
      </c>
      <c r="C28" s="6" t="s">
        <v>18</v>
      </c>
      <c r="D28" s="7">
        <f t="shared" ref="D28:D29" si="4">E28/$E$30</f>
        <v>0.11098397957908095</v>
      </c>
      <c r="E28" s="8">
        <v>100000</v>
      </c>
      <c r="F28" s="7">
        <f t="shared" ref="F28:F29" si="5">G28/E28</f>
        <v>9.7279670499999998E-2</v>
      </c>
      <c r="G28" s="8">
        <v>9727.9670499999993</v>
      </c>
      <c r="H28" s="9">
        <f t="shared" ref="H28:H30" si="6">E28-G28</f>
        <v>90272.032949999993</v>
      </c>
    </row>
    <row r="29" spans="2:8" x14ac:dyDescent="0.25">
      <c r="B29" s="18" t="s">
        <v>2</v>
      </c>
      <c r="C29" s="18"/>
      <c r="D29" s="7">
        <f t="shared" si="4"/>
        <v>0.77803204084183808</v>
      </c>
      <c r="E29" s="8">
        <v>701030.94499999995</v>
      </c>
      <c r="F29" s="7">
        <f t="shared" si="5"/>
        <v>0</v>
      </c>
      <c r="G29" s="8"/>
      <c r="H29" s="9">
        <f t="shared" si="6"/>
        <v>701030.94499999995</v>
      </c>
    </row>
    <row r="30" spans="2:8" x14ac:dyDescent="0.25">
      <c r="B30" s="19" t="s">
        <v>3</v>
      </c>
      <c r="C30" s="19"/>
      <c r="D30" s="13">
        <f>SUM(D27:D29)</f>
        <v>1</v>
      </c>
      <c r="E30" s="14">
        <f>SUM(E27:E29)</f>
        <v>901030.94499999995</v>
      </c>
      <c r="F30" s="13">
        <f>G30/E30</f>
        <v>2.4496613765024461E-2</v>
      </c>
      <c r="G30" s="14">
        <f>SUM(G27:G29)</f>
        <v>22072.207049999997</v>
      </c>
      <c r="H30" s="15">
        <f t="shared" si="6"/>
        <v>878958.73794999998</v>
      </c>
    </row>
  </sheetData>
  <mergeCells count="14">
    <mergeCell ref="B29:C29"/>
    <mergeCell ref="B30:C30"/>
    <mergeCell ref="B24:H24"/>
    <mergeCell ref="B25:B26"/>
    <mergeCell ref="C25:C26"/>
    <mergeCell ref="D25:E25"/>
    <mergeCell ref="F25:G25"/>
    <mergeCell ref="F2:G2"/>
    <mergeCell ref="B1:H1"/>
    <mergeCell ref="B21:C21"/>
    <mergeCell ref="B22:C22"/>
    <mergeCell ref="B2:B3"/>
    <mergeCell ref="C2:C3"/>
    <mergeCell ref="D2:E2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2025-08-05T09:54:39Z</dcterms:modified>
</cp:coreProperties>
</file>