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247F000-0B9D-40DB-92FB-8C81BB5CD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27" i="2"/>
  <c r="G17" i="2"/>
  <c r="G16" i="2"/>
  <c r="E29" i="2"/>
  <c r="E28" i="2"/>
  <c r="G28" i="2"/>
  <c r="G12" i="2"/>
  <c r="E21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<sst xmlns="http://schemas.openxmlformats.org/spreadsheetml/2006/main" count="45" uniqueCount="32">
  <si>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</si>
  <si>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</si>
  <si>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</si>
  <si>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</si>
  <si>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</si>
  <si>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</si>
  <si>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</si>
  <si>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</si>
  <si>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</si>
  <si>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</si>
  <si>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</si>
  <si>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</si>
  <si>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</si>
  <si>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</si>
  <si>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</si>
  <si>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</si>
  <si>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</si>
  <si>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</si>
  <si>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</si>
  <si>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</si>
  <si>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</si>
  <si>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</si>
  <si>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</si>
  <si>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</si>
  <si>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</si>
  <si>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</si>
  <si>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</si>
  <si>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</si>
  <si>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</si>
  <si>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</si>
  <si>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01.12.2024</t>
  </si>
  <si>
    <t>Свободный лимит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</si>
</sst>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26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27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0.68932659397999996</v>
      </c>
      <c r="G4" s="8">
        <f>256998.147+41575+81919.69698+122700-12500+82433.75+58000+17500+43700-3000</f>
        <v>689326.59398000001</v>
      </c>
      <c r="H4" s="9">
        <f>E4-G4</f>
        <v>310673.40601999999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5.6666666666666664E-2</v>
      </c>
      <c r="G5" s="8">
        <v>3400</v>
      </c>
      <c r="H5" s="9">
        <f t="shared" ref="H5:H22" si="2">E5-G5</f>
        <v>56600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v>7000</v>
      </c>
      <c r="H8" s="9">
        <f t="shared" si="2"/>
        <v>93000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7.3302111328174737E-3</v>
      </c>
      <c r="E9" s="8">
        <v>50000</v>
      </c>
      <c r="F9" s="7">
        <f t="shared" si="1"/>
        <v>0.77</v>
      </c>
      <c r="G9" s="8">
        <v>38500</v>
      </c>
      <c r="H9" s="9">
        <f t="shared" si="2"/>
        <v>11500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0.111</v>
      </c>
      <c r="G12" s="8">
        <f>6200+13000+3000</f>
        <v>22200</v>
      </c>
      <c r="H12" s="9">
        <f t="shared" si="2"/>
        <v>177800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0.32098130434782607</v>
      </c>
      <c r="G16" s="8">
        <f>40808+8210.7+8800+9007+7000</f>
        <v>73825.7</v>
      </c>
      <c r="H16" s="9">
        <f t="shared" si="2"/>
        <v>156174.29999999999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0.52251776857142851</v>
      </c>
      <c r="G17" s="8">
        <f>172211+13451.8+98552+11547.638+50000+20000</f>
        <v>365762.43799999997</v>
      </c>
      <c r="H17" s="9">
        <f t="shared" si="2"/>
        <v>334237.56200000003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6" t="s">
        <v>2</v>
      </c>
      <c r="C21" s="16"/>
      <c r="D21" s="7">
        <f t="shared" si="0"/>
        <v>0.55505618423797931</v>
      </c>
      <c r="E21" s="8">
        <f>(3886085927)/1000-100000</f>
        <v>3786085.9270000001</v>
      </c>
      <c r="F21" s="7">
        <f t="shared" si="1"/>
        <v>0</v>
      </c>
      <c r="G21" s="8">
        <v>0</v>
      </c>
      <c r="H21" s="9">
        <f t="shared" si="2"/>
        <v>3786085.9270000001</v>
      </c>
    </row>
    <row r="22" spans="2:8" ht="18" customHeight="1" x14ac:dyDescent="0.25">
      <c r="B22" s="17" t="s">
        <v>3</v>
      </c>
      <c r="C22" s="17"/>
      <c r="D22" s="13">
        <f>SUM(D4:D21)</f>
        <v>1</v>
      </c>
      <c r="E22" s="14">
        <f>SUM(E4:E21)</f>
        <v>6821085.9270000001</v>
      </c>
      <c r="F22" s="13">
        <f>G22/E22</f>
        <v>0.17885931141122244</v>
      </c>
      <c r="G22" s="14">
        <f>SUM(G4:G21)</f>
        <v>1220014.7319799999</v>
      </c>
      <c r="H22" s="15">
        <f t="shared" si="2"/>
        <v>5601071.1950200005</v>
      </c>
    </row>
    <row r="23" spans="2:8" x14ac:dyDescent="0.25">
      <c r="E23" s="4"/>
      <c r="F23" s="4"/>
    </row>
    <row r="24" spans="2:8" ht="33" customHeight="1" x14ac:dyDescent="0.25">
      <c r="B24" s="18" t="s">
        <v>28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22</v>
      </c>
      <c r="D25" s="19" t="s">
        <v>27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0.34787644666666667</v>
      </c>
      <c r="G27" s="8">
        <f>5465+17339+16170+6842+170.217+326.25+5869</f>
        <v>52181.466999999997</v>
      </c>
      <c r="H27" s="9">
        <f>E27-G27</f>
        <v>97818.532999999996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0.11733117114825375</v>
      </c>
      <c r="E28" s="8">
        <f>70000+30000</f>
        <v>100000</v>
      </c>
      <c r="F28" s="7">
        <f t="shared" ref="F28:F29" si="4">G28/E28</f>
        <v>0.73168357630000003</v>
      </c>
      <c r="G28" s="8">
        <f>40910+32258.35763</f>
        <v>73168.357629999999</v>
      </c>
      <c r="H28" s="9">
        <f t="shared" ref="H28:H30" si="5">E28-G28</f>
        <v>26831.642370000001</v>
      </c>
    </row>
    <row r="29" spans="2:8" x14ac:dyDescent="0.25">
      <c r="B29" s="16" t="s">
        <v>2</v>
      </c>
      <c r="C29" s="16"/>
      <c r="D29" s="7">
        <f t="shared" si="3"/>
        <v>0.70667207212936556</v>
      </c>
      <c r="E29" s="8">
        <f>632288.433-30000</f>
        <v>602288.43299999996</v>
      </c>
      <c r="F29" s="7">
        <f t="shared" si="4"/>
        <v>0</v>
      </c>
      <c r="G29" s="8">
        <v>0</v>
      </c>
      <c r="H29" s="9">
        <f t="shared" si="5"/>
        <v>602288.43299999996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852288.43299999996</v>
      </c>
      <c r="F30" s="13">
        <f>G30/E30</f>
        <v>0.14707441727066123</v>
      </c>
      <c r="G30" s="14">
        <f>SUM(G27:G29)</f>
        <v>125349.82462999999</v>
      </c>
      <c r="H30" s="15">
        <f t="shared" si="5"/>
        <v>726938.60837000003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2024-12-05T04:01:56Z</dcterms:modified>
</cp:coreProperties>
</file>